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38400" windowHeight="19800"/>
  </bookViews>
  <sheets>
    <sheet name="Quagmire_5" sheetId="5" r:id="rId1"/>
  </sheets>
  <calcPr calcId="15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5" l="1"/>
  <c r="D59" i="5"/>
  <c r="I58" i="5"/>
  <c r="H58" i="5"/>
  <c r="G58" i="5"/>
  <c r="F58" i="5"/>
  <c r="E58" i="5"/>
  <c r="F10" i="5"/>
  <c r="F7" i="5"/>
  <c r="D48" i="5"/>
  <c r="D49" i="5"/>
  <c r="D50" i="5"/>
  <c r="D51" i="5"/>
  <c r="D52" i="5"/>
  <c r="D53" i="5"/>
  <c r="D65" i="5"/>
  <c r="B38" i="5"/>
  <c r="I32" i="5"/>
  <c r="H32" i="5"/>
  <c r="G32" i="5"/>
  <c r="F32" i="5"/>
  <c r="E32" i="5"/>
  <c r="B20" i="5"/>
  <c r="I18" i="5"/>
  <c r="H18" i="5"/>
  <c r="G18" i="5"/>
  <c r="F18" i="5"/>
  <c r="E18" i="5"/>
  <c r="E26" i="5"/>
  <c r="I17" i="5"/>
  <c r="H17" i="5"/>
  <c r="G17" i="5"/>
  <c r="F17" i="5"/>
  <c r="E17" i="5"/>
  <c r="E25" i="5"/>
  <c r="F5" i="5"/>
  <c r="G5" i="5"/>
  <c r="H5" i="5"/>
  <c r="I5" i="5"/>
  <c r="D62" i="5"/>
  <c r="D63" i="5"/>
  <c r="E27" i="5"/>
  <c r="E34" i="5"/>
  <c r="D61" i="5"/>
  <c r="F25" i="5"/>
  <c r="F26" i="5"/>
  <c r="F27" i="5"/>
  <c r="F34" i="5"/>
  <c r="D60" i="5"/>
  <c r="D64" i="5"/>
  <c r="G7" i="5"/>
  <c r="H7" i="5"/>
  <c r="I7" i="5"/>
  <c r="I25" i="5"/>
  <c r="G10" i="5"/>
  <c r="H25" i="5"/>
  <c r="G25" i="5"/>
  <c r="H10" i="5"/>
  <c r="G26" i="5"/>
  <c r="G27" i="5"/>
  <c r="G34" i="5"/>
  <c r="I10" i="5"/>
  <c r="I26" i="5"/>
  <c r="I27" i="5"/>
  <c r="I34" i="5"/>
  <c r="H26" i="5"/>
  <c r="H27" i="5"/>
  <c r="H34" i="5"/>
</calcChain>
</file>

<file path=xl/sharedStrings.xml><?xml version="1.0" encoding="utf-8"?>
<sst xmlns="http://schemas.openxmlformats.org/spreadsheetml/2006/main" count="45" uniqueCount="32">
  <si>
    <t>Production</t>
  </si>
  <si>
    <t>Oil</t>
  </si>
  <si>
    <t>Natural Gas</t>
  </si>
  <si>
    <t>($/bbl)</t>
  </si>
  <si>
    <t>($/mmBtu)</t>
  </si>
  <si>
    <t>(mbbl)</t>
  </si>
  <si>
    <t>(mmbtu)</t>
  </si>
  <si>
    <t>(bbl/d)</t>
  </si>
  <si>
    <t>(mmbtu/d)</t>
  </si>
  <si>
    <t>Revenue</t>
  </si>
  <si>
    <t>Prices</t>
  </si>
  <si>
    <t>Total</t>
  </si>
  <si>
    <t>Operating Costs</t>
  </si>
  <si>
    <t>Gas</t>
  </si>
  <si>
    <t>EBITDA</t>
  </si>
  <si>
    <t>Income Statment</t>
  </si>
  <si>
    <t>(all figures in $MM)</t>
  </si>
  <si>
    <t>Assumptions</t>
  </si>
  <si>
    <t>Selected Year</t>
  </si>
  <si>
    <t>$65.00/$3.50</t>
  </si>
  <si>
    <t>Operating Annual</t>
  </si>
  <si>
    <t>Cost Savings ($MM)</t>
  </si>
  <si>
    <t>EBITDA  ($MM)</t>
  </si>
  <si>
    <t>Annual Change</t>
  </si>
  <si>
    <t>(%)</t>
  </si>
  <si>
    <t>$55.00/$2.50</t>
  </si>
  <si>
    <t>$57.50/$2.75</t>
  </si>
  <si>
    <t>$60.00/$3.00</t>
  </si>
  <si>
    <t>$62.50/$3.25</t>
  </si>
  <si>
    <t>Drysdale Oil &amp; Gas</t>
  </si>
  <si>
    <t>(Year 1 Price per bbl/Price per mmbtu)</t>
  </si>
  <si>
    <t>Sensitivity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</si>
</sst>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&quot;Year&quot;\ 0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theme="9" tint="-0.24994659260841701"/>
      </left>
      <right/>
      <top style="mediumDashed">
        <color theme="9" tint="-0.24994659260841701"/>
      </top>
      <bottom/>
      <diagonal/>
    </border>
    <border>
      <left/>
      <right/>
      <top style="mediumDashed">
        <color theme="9" tint="-0.24994659260841701"/>
      </top>
      <bottom/>
      <diagonal/>
    </border>
    <border>
      <left/>
      <right style="mediumDashed">
        <color theme="9" tint="-0.24994659260841701"/>
      </right>
      <top style="mediumDashed">
        <color theme="9" tint="-0.24994659260841701"/>
      </top>
      <bottom/>
      <diagonal/>
    </border>
    <border>
      <left style="mediumDashed">
        <color theme="9" tint="-0.24994659260841701"/>
      </left>
      <right/>
      <top/>
      <bottom/>
      <diagonal/>
    </border>
    <border>
      <left/>
      <right style="mediumDashed">
        <color theme="9" tint="-0.24994659260841701"/>
      </right>
      <top/>
      <bottom/>
      <diagonal/>
    </border>
    <border>
      <left style="mediumDashed">
        <color theme="9" tint="-0.24994659260841701"/>
      </left>
      <right/>
      <top/>
      <bottom style="mediumDashed">
        <color theme="9" tint="-0.24994659260841701"/>
      </bottom>
      <diagonal/>
    </border>
    <border>
      <left/>
      <right/>
      <top/>
      <bottom style="mediumDashed">
        <color theme="9" tint="-0.24994659260841701"/>
      </bottom>
      <diagonal/>
    </border>
    <border>
      <left/>
      <right style="mediumDashed">
        <color theme="9" tint="-0.24994659260841701"/>
      </right>
      <top/>
      <bottom style="mediumDashed">
        <color theme="9" tint="-0.24994659260841701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8" fontId="0" fillId="0" borderId="0" xfId="0" applyNumberFormat="1"/>
    <xf numFmtId="164" fontId="2" fillId="0" borderId="0" xfId="0" applyNumberFormat="1" applyFont="1"/>
    <xf numFmtId="165" fontId="0" fillId="0" borderId="0" xfId="0" applyNumberFormat="1"/>
    <xf numFmtId="165" fontId="0" fillId="0" borderId="1" xfId="0" applyNumberFormat="1" applyBorder="1"/>
    <xf numFmtId="0" fontId="1" fillId="0" borderId="0" xfId="0" applyFont="1"/>
    <xf numFmtId="0" fontId="0" fillId="0" borderId="2" xfId="0" applyBorder="1"/>
    <xf numFmtId="8" fontId="0" fillId="0" borderId="3" xfId="0" applyNumberFormat="1" applyBorder="1"/>
    <xf numFmtId="8" fontId="0" fillId="0" borderId="4" xfId="0" applyNumberFormat="1" applyBorder="1"/>
    <xf numFmtId="0" fontId="0" fillId="0" borderId="5" xfId="0" applyBorder="1"/>
    <xf numFmtId="8" fontId="0" fillId="0" borderId="6" xfId="0" applyNumberForma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166" fontId="0" fillId="0" borderId="0" xfId="0" applyNumberFormat="1"/>
    <xf numFmtId="166" fontId="0" fillId="0" borderId="1" xfId="0" applyNumberFormat="1" applyBorder="1"/>
    <xf numFmtId="165" fontId="1" fillId="0" borderId="0" xfId="0" applyNumberFormat="1" applyFont="1"/>
    <xf numFmtId="0" fontId="0" fillId="0" borderId="10" xfId="0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6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4" fontId="1" fillId="0" borderId="11" xfId="0" applyNumberFormat="1" applyFont="1" applyBorder="1"/>
    <xf numFmtId="2" fontId="0" fillId="0" borderId="0" xfId="0" applyNumberFormat="1"/>
    <xf numFmtId="0" fontId="8" fillId="0" borderId="0" xfId="0" applyFont="1" applyAlignment="1">
      <alignment horizontal="right"/>
    </xf>
    <xf numFmtId="8" fontId="0" fillId="0" borderId="0" xfId="0" applyNumberFormat="1" applyBorder="1"/>
    <xf numFmtId="8" fontId="0" fillId="0" borderId="9" xfId="0" applyNumberFormat="1" applyBorder="1"/>
    <xf numFmtId="0" fontId="5" fillId="0" borderId="8" xfId="0" applyFont="1" applyBorder="1"/>
    <xf numFmtId="0" fontId="5" fillId="0" borderId="5" xfId="0" applyFont="1" applyFill="1" applyBorder="1"/>
    <xf numFmtId="8" fontId="8" fillId="0" borderId="3" xfId="0" applyNumberFormat="1" applyFont="1" applyBorder="1"/>
    <xf numFmtId="8" fontId="8" fillId="0" borderId="0" xfId="0" applyNumberFormat="1" applyFont="1" applyBorder="1"/>
    <xf numFmtId="10" fontId="9" fillId="0" borderId="0" xfId="0" applyNumberFormat="1" applyFont="1" applyBorder="1"/>
    <xf numFmtId="10" fontId="9" fillId="0" borderId="6" xfId="0" applyNumberFormat="1" applyFont="1" applyBorder="1"/>
    <xf numFmtId="10" fontId="9" fillId="0" borderId="7" xfId="0" applyNumberFormat="1" applyFont="1" applyBorder="1"/>
    <xf numFmtId="10" fontId="9" fillId="0" borderId="9" xfId="0" applyNumberFormat="1" applyFont="1" applyBorder="1"/>
    <xf numFmtId="0" fontId="8" fillId="0" borderId="0" xfId="0" applyFont="1" applyAlignment="1">
      <alignment horizontal="center"/>
    </xf>
    <xf numFmtId="0" fontId="1" fillId="0" borderId="0" xfId="0" applyFont="1" applyAlignment="1"/>
    <xf numFmtId="8" fontId="8" fillId="0" borderId="0" xfId="0" applyNumberFormat="1" applyFont="1"/>
    <xf numFmtId="3" fontId="8" fillId="0" borderId="3" xfId="0" applyNumberFormat="1" applyFont="1" applyBorder="1"/>
    <xf numFmtId="3" fontId="8" fillId="0" borderId="4" xfId="0" applyNumberFormat="1" applyFont="1" applyBorder="1"/>
    <xf numFmtId="4" fontId="8" fillId="0" borderId="0" xfId="0" applyNumberFormat="1" applyFont="1" applyBorder="1"/>
    <xf numFmtId="4" fontId="8" fillId="0" borderId="9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4" xfId="0" applyBorder="1"/>
    <xf numFmtId="0" fontId="0" fillId="0" borderId="16" xfId="0" applyBorder="1"/>
    <xf numFmtId="0" fontId="0" fillId="0" borderId="19" xfId="0" applyBorder="1"/>
    <xf numFmtId="0" fontId="6" fillId="0" borderId="3" xfId="0" applyFont="1" applyBorder="1"/>
    <xf numFmtId="0" fontId="6" fillId="0" borderId="0" xfId="0" applyFont="1" applyBorder="1"/>
    <xf numFmtId="0" fontId="6" fillId="0" borderId="6" xfId="0" applyFon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9"/>
  <sheetViews>
    <sheetView showGridLines="0" tabSelected="1" workbookViewId="0"/>
  </sheetViews>
  <sheetFormatPr defaultColWidth="8.85546875" defaultRowHeight="15" x14ac:dyDescent="0.25"/>
  <cols>
    <col min="2" max="2" width="1.7109375" customWidth="1"/>
    <col min="3" max="3" width="18.85546875" customWidth="1"/>
    <col min="4" max="4" width="10" bestFit="1" customWidth="1"/>
    <col min="5" max="9" width="12.7109375" customWidth="1"/>
  </cols>
  <sheetData>
    <row r="2" spans="2:10" ht="18.75" x14ac:dyDescent="0.3">
      <c r="B2" s="23" t="s">
        <v>29</v>
      </c>
      <c r="C2" s="22"/>
      <c r="D2" s="22"/>
      <c r="E2" s="22"/>
      <c r="F2" s="22"/>
      <c r="G2" s="22"/>
      <c r="H2" s="22"/>
      <c r="I2" s="22"/>
    </row>
    <row r="3" spans="2:10" ht="16.5" thickBot="1" x14ac:dyDescent="0.3">
      <c r="B3" s="19" t="s">
        <v>17</v>
      </c>
      <c r="C3" s="18"/>
      <c r="D3" s="18"/>
      <c r="E3" s="18"/>
      <c r="F3" s="18"/>
      <c r="G3" s="18"/>
      <c r="H3" s="18"/>
      <c r="I3" s="18"/>
    </row>
    <row r="4" spans="2:10" ht="5.0999999999999996" customHeight="1" x14ac:dyDescent="0.25">
      <c r="B4" s="6"/>
    </row>
    <row r="5" spans="2:10" x14ac:dyDescent="0.25">
      <c r="B5" s="6"/>
      <c r="E5" s="3">
        <v>1</v>
      </c>
      <c r="F5" s="3">
        <f>E5+1</f>
        <v>2</v>
      </c>
      <c r="G5" s="3">
        <f t="shared" ref="G5:I5" si="0">F5+1</f>
        <v>3</v>
      </c>
      <c r="H5" s="3">
        <f t="shared" si="0"/>
        <v>4</v>
      </c>
      <c r="I5" s="3">
        <f t="shared" si="0"/>
        <v>5</v>
      </c>
      <c r="J5" s="1"/>
    </row>
    <row r="6" spans="2:10" x14ac:dyDescent="0.25">
      <c r="B6" s="6" t="s">
        <v>10</v>
      </c>
      <c r="E6" s="3"/>
      <c r="F6" s="3"/>
      <c r="G6" s="3"/>
      <c r="H6" s="3"/>
      <c r="I6" s="3"/>
      <c r="J6" s="1"/>
    </row>
    <row r="7" spans="2:10" x14ac:dyDescent="0.25">
      <c r="B7" s="6"/>
      <c r="C7" s="7" t="s">
        <v>1</v>
      </c>
      <c r="D7" s="54" t="s">
        <v>3</v>
      </c>
      <c r="E7" s="33">
        <v>53</v>
      </c>
      <c r="F7" s="8">
        <f>E7*(1+F8)</f>
        <v>54.06</v>
      </c>
      <c r="G7" s="8">
        <f t="shared" ref="G7:I7" si="1">F7*(1+G8)</f>
        <v>57.303600000000003</v>
      </c>
      <c r="H7" s="8">
        <f t="shared" si="1"/>
        <v>58.736190000000001</v>
      </c>
      <c r="I7" s="9">
        <f t="shared" si="1"/>
        <v>60.028386179999998</v>
      </c>
    </row>
    <row r="8" spans="2:10" x14ac:dyDescent="0.25">
      <c r="B8" s="6"/>
      <c r="C8" s="31" t="s">
        <v>23</v>
      </c>
      <c r="D8" s="55" t="s">
        <v>24</v>
      </c>
      <c r="E8" s="29"/>
      <c r="F8" s="35">
        <v>0.02</v>
      </c>
      <c r="G8" s="35">
        <v>0.06</v>
      </c>
      <c r="H8" s="35">
        <v>2.5000000000000001E-2</v>
      </c>
      <c r="I8" s="38">
        <v>2.1999999999999999E-2</v>
      </c>
    </row>
    <row r="9" spans="2:10" ht="5.0999999999999996" customHeight="1" x14ac:dyDescent="0.25">
      <c r="B9" s="6"/>
      <c r="C9" s="31"/>
      <c r="D9" s="55"/>
      <c r="E9" s="29"/>
      <c r="F9" s="29"/>
      <c r="G9" s="29"/>
      <c r="H9" s="29"/>
      <c r="I9" s="30"/>
    </row>
    <row r="10" spans="2:10" x14ac:dyDescent="0.25">
      <c r="B10" s="6"/>
      <c r="C10" s="12" t="s">
        <v>2</v>
      </c>
      <c r="D10" s="55" t="s">
        <v>4</v>
      </c>
      <c r="E10" s="34">
        <v>2.5</v>
      </c>
      <c r="F10" s="29">
        <f>E10*(1+F11)</f>
        <v>2.4</v>
      </c>
      <c r="G10" s="29">
        <f t="shared" ref="G10" si="2">F10*(1+G11)</f>
        <v>2.64</v>
      </c>
      <c r="H10" s="29">
        <f t="shared" ref="H10" si="3">G10*(1+H11)</f>
        <v>2.6928000000000001</v>
      </c>
      <c r="I10" s="30">
        <f t="shared" ref="I10" si="4">H10*(1+I11)</f>
        <v>2.7466560000000002</v>
      </c>
    </row>
    <row r="11" spans="2:10" x14ac:dyDescent="0.25">
      <c r="B11" s="6"/>
      <c r="C11" s="32" t="s">
        <v>23</v>
      </c>
      <c r="D11" s="56" t="s">
        <v>24</v>
      </c>
      <c r="E11" s="11"/>
      <c r="F11" s="36">
        <v>-0.04</v>
      </c>
      <c r="G11" s="36">
        <v>0.1</v>
      </c>
      <c r="H11" s="36">
        <v>0.02</v>
      </c>
      <c r="I11" s="37">
        <v>0.02</v>
      </c>
    </row>
    <row r="12" spans="2:10" ht="5.0999999999999996" customHeight="1" x14ac:dyDescent="0.25">
      <c r="B12" s="6"/>
      <c r="D12" s="20"/>
    </row>
    <row r="13" spans="2:10" x14ac:dyDescent="0.25">
      <c r="B13" s="6" t="s">
        <v>0</v>
      </c>
      <c r="D13" s="20"/>
    </row>
    <row r="14" spans="2:10" x14ac:dyDescent="0.25">
      <c r="B14" s="6"/>
      <c r="C14" s="7" t="s">
        <v>1</v>
      </c>
      <c r="D14" s="54" t="s">
        <v>7</v>
      </c>
      <c r="E14" s="42">
        <v>2700</v>
      </c>
      <c r="F14" s="42">
        <v>2800</v>
      </c>
      <c r="G14" s="42">
        <v>2950</v>
      </c>
      <c r="H14" s="42">
        <v>3150</v>
      </c>
      <c r="I14" s="43">
        <v>3300</v>
      </c>
    </row>
    <row r="15" spans="2:10" x14ac:dyDescent="0.25">
      <c r="B15" s="6"/>
      <c r="C15" s="12" t="s">
        <v>2</v>
      </c>
      <c r="D15" s="55" t="s">
        <v>8</v>
      </c>
      <c r="E15" s="44">
        <v>12</v>
      </c>
      <c r="F15" s="44">
        <v>12.4</v>
      </c>
      <c r="G15" s="44">
        <v>13.1</v>
      </c>
      <c r="H15" s="44">
        <v>13.9</v>
      </c>
      <c r="I15" s="45">
        <v>14</v>
      </c>
    </row>
    <row r="16" spans="2:10" ht="5.0999999999999996" customHeight="1" x14ac:dyDescent="0.25">
      <c r="B16" s="6"/>
      <c r="C16" s="12"/>
      <c r="D16" s="55"/>
      <c r="E16" s="13"/>
      <c r="F16" s="13"/>
      <c r="G16" s="13"/>
      <c r="H16" s="13"/>
      <c r="I16" s="14"/>
    </row>
    <row r="17" spans="2:9" x14ac:dyDescent="0.25">
      <c r="B17" s="6"/>
      <c r="C17" s="12" t="s">
        <v>1</v>
      </c>
      <c r="D17" s="55" t="s">
        <v>5</v>
      </c>
      <c r="E17" s="57">
        <f>E14*365/1000</f>
        <v>985.5</v>
      </c>
      <c r="F17" s="57">
        <f t="shared" ref="F17:I17" si="5">F14*365/1000</f>
        <v>1022</v>
      </c>
      <c r="G17" s="57">
        <f t="shared" si="5"/>
        <v>1076.75</v>
      </c>
      <c r="H17" s="57">
        <f t="shared" si="5"/>
        <v>1149.75</v>
      </c>
      <c r="I17" s="58">
        <f t="shared" si="5"/>
        <v>1204.5</v>
      </c>
    </row>
    <row r="18" spans="2:9" x14ac:dyDescent="0.25">
      <c r="B18" s="6"/>
      <c r="C18" s="10" t="s">
        <v>2</v>
      </c>
      <c r="D18" s="56" t="s">
        <v>6</v>
      </c>
      <c r="E18" s="59">
        <f>E15*365</f>
        <v>4380</v>
      </c>
      <c r="F18" s="59">
        <f t="shared" ref="F18:I18" si="6">F15*365</f>
        <v>4526</v>
      </c>
      <c r="G18" s="59">
        <f t="shared" si="6"/>
        <v>4781.5</v>
      </c>
      <c r="H18" s="59">
        <f t="shared" si="6"/>
        <v>5073.5</v>
      </c>
      <c r="I18" s="60">
        <f t="shared" si="6"/>
        <v>5110</v>
      </c>
    </row>
    <row r="19" spans="2:9" x14ac:dyDescent="0.25">
      <c r="B19" s="6"/>
    </row>
    <row r="20" spans="2:9" ht="18.75" x14ac:dyDescent="0.3">
      <c r="B20" s="23" t="str">
        <f>$B$2</f>
        <v>Drysdale Oil &amp; Gas</v>
      </c>
      <c r="C20" s="24"/>
      <c r="D20" s="24"/>
      <c r="E20" s="24"/>
      <c r="F20" s="24"/>
      <c r="G20" s="24"/>
      <c r="H20" s="24"/>
      <c r="I20" s="24"/>
    </row>
    <row r="21" spans="2:9" ht="16.5" thickBot="1" x14ac:dyDescent="0.3">
      <c r="B21" s="19" t="s">
        <v>15</v>
      </c>
      <c r="C21" s="18"/>
      <c r="D21" s="18"/>
      <c r="E21" s="18"/>
      <c r="F21" s="18"/>
      <c r="G21" s="18"/>
      <c r="H21" s="18"/>
      <c r="I21" s="18"/>
    </row>
    <row r="22" spans="2:9" x14ac:dyDescent="0.25">
      <c r="B22" s="20" t="s">
        <v>16</v>
      </c>
    </row>
    <row r="23" spans="2:9" ht="5.0999999999999996" customHeight="1" x14ac:dyDescent="0.25">
      <c r="B23" s="20"/>
    </row>
    <row r="24" spans="2:9" x14ac:dyDescent="0.25">
      <c r="B24" s="6" t="s">
        <v>9</v>
      </c>
    </row>
    <row r="25" spans="2:9" x14ac:dyDescent="0.25">
      <c r="B25" s="6"/>
      <c r="C25" t="s">
        <v>1</v>
      </c>
      <c r="E25" s="4">
        <f>E17*E7/1000</f>
        <v>52.231499999999997</v>
      </c>
      <c r="F25" s="4">
        <f>F17*F7/1000</f>
        <v>55.249319999999997</v>
      </c>
      <c r="G25" s="4">
        <f>G17*G7/1000</f>
        <v>61.701651300000002</v>
      </c>
      <c r="H25" s="4">
        <f>H17*H7/1000</f>
        <v>67.53193445250001</v>
      </c>
      <c r="I25" s="4">
        <f>I17*I7/1000</f>
        <v>72.304191153809995</v>
      </c>
    </row>
    <row r="26" spans="2:9" x14ac:dyDescent="0.25">
      <c r="B26" s="6"/>
      <c r="C26" t="s">
        <v>2</v>
      </c>
      <c r="E26" s="5">
        <f>E18*E10/1000</f>
        <v>10.95</v>
      </c>
      <c r="F26" s="5">
        <f>F18*F10/1000</f>
        <v>10.862399999999999</v>
      </c>
      <c r="G26" s="5">
        <f>G18*G10/1000</f>
        <v>12.62316</v>
      </c>
      <c r="H26" s="5">
        <f>H18*H10/1000</f>
        <v>13.661920800000001</v>
      </c>
      <c r="I26" s="5">
        <f>I18*I10/1000</f>
        <v>14.035412160000002</v>
      </c>
    </row>
    <row r="27" spans="2:9" x14ac:dyDescent="0.25">
      <c r="B27" s="6"/>
      <c r="C27" t="s">
        <v>11</v>
      </c>
      <c r="E27" s="4">
        <f>SUM(E25:E26)</f>
        <v>63.1815</v>
      </c>
      <c r="F27" s="4">
        <f t="shared" ref="F27:I27" si="7">SUM(F25:F26)</f>
        <v>66.111719999999991</v>
      </c>
      <c r="G27" s="4">
        <f t="shared" si="7"/>
        <v>74.324811300000007</v>
      </c>
      <c r="H27" s="4">
        <f t="shared" si="7"/>
        <v>81.193855252500015</v>
      </c>
      <c r="I27" s="4">
        <f t="shared" si="7"/>
        <v>86.339603313810002</v>
      </c>
    </row>
    <row r="28" spans="2:9" ht="5.0999999999999996" customHeight="1" x14ac:dyDescent="0.25">
      <c r="B28" s="6"/>
    </row>
    <row r="29" spans="2:9" x14ac:dyDescent="0.25">
      <c r="B29" s="6" t="s">
        <v>12</v>
      </c>
    </row>
    <row r="30" spans="2:9" x14ac:dyDescent="0.25">
      <c r="C30" t="s">
        <v>1</v>
      </c>
      <c r="E30" s="15">
        <v>10</v>
      </c>
      <c r="F30" s="15">
        <v>10.5</v>
      </c>
      <c r="G30" s="15">
        <v>12</v>
      </c>
      <c r="H30" s="15">
        <v>13</v>
      </c>
      <c r="I30" s="15">
        <v>14</v>
      </c>
    </row>
    <row r="31" spans="2:9" x14ac:dyDescent="0.25">
      <c r="C31" t="s">
        <v>13</v>
      </c>
      <c r="E31" s="16">
        <v>3</v>
      </c>
      <c r="F31" s="16">
        <v>3.2</v>
      </c>
      <c r="G31" s="16">
        <v>3.3</v>
      </c>
      <c r="H31" s="16">
        <v>3.7</v>
      </c>
      <c r="I31" s="16">
        <v>3.8</v>
      </c>
    </row>
    <row r="32" spans="2:9" x14ac:dyDescent="0.25">
      <c r="C32" t="s">
        <v>11</v>
      </c>
      <c r="E32" s="15">
        <f>SUM(E30:E31)</f>
        <v>13</v>
      </c>
      <c r="F32" s="15">
        <f t="shared" ref="F32:I32" si="8">SUM(F30:F31)</f>
        <v>13.7</v>
      </c>
      <c r="G32" s="15">
        <f t="shared" si="8"/>
        <v>15.3</v>
      </c>
      <c r="H32" s="15">
        <f t="shared" si="8"/>
        <v>16.7</v>
      </c>
      <c r="I32" s="15">
        <f t="shared" si="8"/>
        <v>17.8</v>
      </c>
    </row>
    <row r="33" spans="2:9" ht="5.0999999999999996" customHeight="1" x14ac:dyDescent="0.25"/>
    <row r="34" spans="2:9" x14ac:dyDescent="0.25">
      <c r="B34" s="6" t="s">
        <v>14</v>
      </c>
      <c r="E34" s="17">
        <f>E27-E32</f>
        <v>50.1815</v>
      </c>
      <c r="F34" s="17">
        <f>F27-F32</f>
        <v>52.411719999999988</v>
      </c>
      <c r="G34" s="17">
        <f>G27-G32</f>
        <v>59.02481130000001</v>
      </c>
      <c r="H34" s="17">
        <f>H27-H32</f>
        <v>64.493855252500012</v>
      </c>
      <c r="I34" s="17">
        <f>I27-I32</f>
        <v>68.539603313810005</v>
      </c>
    </row>
    <row r="35" spans="2:9" ht="5.0999999999999996" customHeight="1" x14ac:dyDescent="0.25">
      <c r="B35" s="61"/>
      <c r="C35" s="61"/>
      <c r="D35" s="61"/>
      <c r="E35" s="61"/>
      <c r="F35" s="61"/>
      <c r="G35" s="61"/>
      <c r="H35" s="61"/>
      <c r="I35" s="61"/>
    </row>
    <row r="36" spans="2:9" ht="5.0999999999999996" customHeight="1" x14ac:dyDescent="0.25">
      <c r="B36" s="13"/>
      <c r="C36" s="13"/>
      <c r="D36" s="13"/>
      <c r="E36" s="13"/>
      <c r="F36" s="13"/>
      <c r="G36" s="13"/>
      <c r="H36" s="13"/>
      <c r="I36" s="13"/>
    </row>
    <row r="38" spans="2:9" ht="18.75" x14ac:dyDescent="0.3">
      <c r="B38" s="23" t="str">
        <f>$B$2</f>
        <v>Drysdale Oil &amp; Gas</v>
      </c>
      <c r="C38" s="24"/>
      <c r="D38" s="24"/>
      <c r="E38" s="24"/>
      <c r="F38" s="24"/>
      <c r="G38" s="24"/>
      <c r="H38" s="24"/>
      <c r="I38" s="24"/>
    </row>
    <row r="39" spans="2:9" ht="16.5" thickBot="1" x14ac:dyDescent="0.3">
      <c r="B39" s="19" t="s">
        <v>31</v>
      </c>
      <c r="C39" s="18"/>
      <c r="D39" s="18"/>
      <c r="E39" s="18"/>
      <c r="F39" s="18"/>
      <c r="G39" s="18"/>
      <c r="H39" s="18"/>
      <c r="I39" s="18"/>
    </row>
    <row r="40" spans="2:9" ht="5.0999999999999996" customHeight="1" x14ac:dyDescent="0.25"/>
    <row r="41" spans="2:9" x14ac:dyDescent="0.25">
      <c r="B41" s="6" t="s">
        <v>18</v>
      </c>
      <c r="E41" s="26">
        <v>3</v>
      </c>
    </row>
    <row r="42" spans="2:9" ht="5.0999999999999996" customHeight="1" x14ac:dyDescent="0.25"/>
    <row r="43" spans="2:9" x14ac:dyDescent="0.25">
      <c r="E43" s="21" t="s">
        <v>22</v>
      </c>
      <c r="F43" s="22"/>
      <c r="G43" s="22"/>
      <c r="H43" s="22"/>
      <c r="I43" s="22"/>
    </row>
    <row r="44" spans="2:9" ht="5.0999999999999996" customHeight="1" x14ac:dyDescent="0.25">
      <c r="E44" s="21"/>
      <c r="F44" s="22"/>
      <c r="G44" s="22"/>
      <c r="H44" s="22"/>
      <c r="I44" s="22"/>
    </row>
    <row r="45" spans="2:9" x14ac:dyDescent="0.25">
      <c r="E45" s="21" t="s">
        <v>30</v>
      </c>
      <c r="F45" s="22"/>
      <c r="G45" s="22"/>
      <c r="H45" s="22"/>
      <c r="I45" s="22"/>
    </row>
    <row r="46" spans="2:9" ht="15.75" thickBot="1" x14ac:dyDescent="0.3">
      <c r="D46" s="4"/>
      <c r="E46" s="39" t="s">
        <v>25</v>
      </c>
      <c r="F46" s="39" t="s">
        <v>26</v>
      </c>
      <c r="G46" s="39" t="s">
        <v>27</v>
      </c>
      <c r="H46" s="39" t="s">
        <v>28</v>
      </c>
      <c r="I46" s="39" t="s">
        <v>19</v>
      </c>
    </row>
    <row r="47" spans="2:9" x14ac:dyDescent="0.25">
      <c r="D47" s="41">
        <v>0.5</v>
      </c>
      <c r="E47" s="46"/>
      <c r="F47" s="47"/>
      <c r="G47" s="47"/>
      <c r="H47" s="47"/>
      <c r="I47" s="51"/>
    </row>
    <row r="48" spans="2:9" x14ac:dyDescent="0.25">
      <c r="D48" s="2">
        <f>D47+0.5</f>
        <v>1</v>
      </c>
      <c r="E48" s="48"/>
      <c r="F48" s="13"/>
      <c r="G48" s="13"/>
      <c r="H48" s="13"/>
      <c r="I48" s="52"/>
    </row>
    <row r="49" spans="2:9" x14ac:dyDescent="0.25">
      <c r="B49" s="40" t="s">
        <v>20</v>
      </c>
      <c r="D49" s="2">
        <f t="shared" ref="D49:D53" si="9">D48+0.5</f>
        <v>1.5</v>
      </c>
      <c r="E49" s="48"/>
      <c r="F49" s="13"/>
      <c r="G49" s="13"/>
      <c r="H49" s="13"/>
      <c r="I49" s="52"/>
    </row>
    <row r="50" spans="2:9" x14ac:dyDescent="0.25">
      <c r="B50" s="40" t="s">
        <v>21</v>
      </c>
      <c r="D50" s="2">
        <f t="shared" si="9"/>
        <v>2</v>
      </c>
      <c r="E50" s="48"/>
      <c r="F50" s="13"/>
      <c r="G50" s="13"/>
      <c r="H50" s="13"/>
      <c r="I50" s="52"/>
    </row>
    <row r="51" spans="2:9" x14ac:dyDescent="0.25">
      <c r="D51" s="2">
        <f t="shared" si="9"/>
        <v>2.5</v>
      </c>
      <c r="E51" s="48"/>
      <c r="F51" s="13"/>
      <c r="G51" s="13"/>
      <c r="H51" s="13"/>
      <c r="I51" s="52"/>
    </row>
    <row r="52" spans="2:9" x14ac:dyDescent="0.25">
      <c r="D52" s="2">
        <f t="shared" si="9"/>
        <v>3</v>
      </c>
      <c r="E52" s="48"/>
      <c r="F52" s="13"/>
      <c r="G52" s="13"/>
      <c r="H52" s="13"/>
      <c r="I52" s="52"/>
    </row>
    <row r="53" spans="2:9" ht="15.75" thickBot="1" x14ac:dyDescent="0.3">
      <c r="D53" s="2">
        <f t="shared" si="9"/>
        <v>3.5</v>
      </c>
      <c r="E53" s="49"/>
      <c r="F53" s="50"/>
      <c r="G53" s="50"/>
      <c r="H53" s="50"/>
      <c r="I53" s="53"/>
    </row>
    <row r="55" spans="2:9" x14ac:dyDescent="0.25">
      <c r="E55" s="21" t="str">
        <f>"Improvement in EBITDA (%)"</f>
        <v>Improvement in EBITDA (%)</v>
      </c>
      <c r="F55" s="22"/>
      <c r="G55" s="22"/>
      <c r="H55" s="22"/>
      <c r="I55" s="22"/>
    </row>
    <row r="56" spans="2:9" ht="5.0999999999999996" customHeight="1" x14ac:dyDescent="0.25">
      <c r="E56" s="21"/>
      <c r="F56" s="22"/>
      <c r="G56" s="22"/>
      <c r="H56" s="22"/>
      <c r="I56" s="22"/>
    </row>
    <row r="57" spans="2:9" x14ac:dyDescent="0.25">
      <c r="E57" s="21" t="s">
        <v>30</v>
      </c>
      <c r="F57" s="22"/>
      <c r="G57" s="22"/>
      <c r="H57" s="22"/>
      <c r="I57" s="22"/>
    </row>
    <row r="58" spans="2:9" ht="15.75" thickBot="1" x14ac:dyDescent="0.3">
      <c r="E58" s="25" t="str">
        <f>E46</f>
        <v>$55.00/$2.50</v>
      </c>
      <c r="F58" s="25" t="str">
        <f t="shared" ref="F58:I58" si="10">F46</f>
        <v>$57.50/$2.75</v>
      </c>
      <c r="G58" s="25" t="str">
        <f t="shared" si="10"/>
        <v>$60.00/$3.00</v>
      </c>
      <c r="H58" s="25" t="str">
        <f t="shared" si="10"/>
        <v>$62.50/$3.25</v>
      </c>
      <c r="I58" s="25" t="str">
        <f t="shared" si="10"/>
        <v>$65.00/$3.50</v>
      </c>
    </row>
    <row r="59" spans="2:9" x14ac:dyDescent="0.25">
      <c r="D59" s="2">
        <f t="shared" ref="D59:D65" si="11">D47</f>
        <v>0.5</v>
      </c>
      <c r="E59" s="46"/>
      <c r="F59" s="47"/>
      <c r="G59" s="47"/>
      <c r="H59" s="47"/>
      <c r="I59" s="51"/>
    </row>
    <row r="60" spans="2:9" x14ac:dyDescent="0.25">
      <c r="D60" s="2">
        <f t="shared" si="11"/>
        <v>1</v>
      </c>
      <c r="E60" s="48"/>
      <c r="F60" s="13"/>
      <c r="G60" s="13"/>
      <c r="H60" s="13"/>
      <c r="I60" s="52"/>
    </row>
    <row r="61" spans="2:9" x14ac:dyDescent="0.25">
      <c r="B61" s="40" t="s">
        <v>20</v>
      </c>
      <c r="D61" s="2">
        <f t="shared" si="11"/>
        <v>1.5</v>
      </c>
      <c r="E61" s="48"/>
      <c r="F61" s="13"/>
      <c r="G61" s="13"/>
      <c r="H61" s="13"/>
      <c r="I61" s="52"/>
    </row>
    <row r="62" spans="2:9" x14ac:dyDescent="0.25">
      <c r="B62" s="40" t="s">
        <v>21</v>
      </c>
      <c r="D62" s="2">
        <f t="shared" si="11"/>
        <v>2</v>
      </c>
      <c r="E62" s="48"/>
      <c r="F62" s="13"/>
      <c r="G62" s="13"/>
      <c r="H62" s="13"/>
      <c r="I62" s="52"/>
    </row>
    <row r="63" spans="2:9" x14ac:dyDescent="0.25">
      <c r="D63" s="2">
        <f t="shared" si="11"/>
        <v>2.5</v>
      </c>
      <c r="E63" s="48"/>
      <c r="F63" s="13"/>
      <c r="G63" s="13"/>
      <c r="H63" s="13"/>
      <c r="I63" s="52"/>
    </row>
    <row r="64" spans="2:9" x14ac:dyDescent="0.25">
      <c r="D64" s="2">
        <f t="shared" si="11"/>
        <v>3</v>
      </c>
      <c r="E64" s="48"/>
      <c r="F64" s="13"/>
      <c r="G64" s="13"/>
      <c r="H64" s="13"/>
      <c r="I64" s="52"/>
    </row>
    <row r="65" spans="4:9" ht="15.75" thickBot="1" x14ac:dyDescent="0.3">
      <c r="D65" s="2">
        <f t="shared" si="11"/>
        <v>3.5</v>
      </c>
      <c r="E65" s="49"/>
      <c r="F65" s="50"/>
      <c r="G65" s="50"/>
      <c r="H65" s="50"/>
      <c r="I65" s="53"/>
    </row>
    <row r="67" spans="4:9" x14ac:dyDescent="0.25">
      <c r="E67" s="28"/>
    </row>
    <row r="68" spans="4:9" x14ac:dyDescent="0.25">
      <c r="E68" s="27"/>
    </row>
    <row r="69" spans="4:9" x14ac:dyDescent="0.25">
      <c r="E69" s="27"/>
    </row>
  </sheetData>
  <dataValidations count="1">
    <dataValidation type="list" allowBlank="1" showInputMessage="1" showErrorMessage="1" sqref="E41">
      <formula1>$E$5:$I$5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Quagmire_5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Marquee Group</dc:creator>
  <cp:lastModifiedBy>Office PC</cp:lastModifiedBy>
  <dcterms:created xsi:type="dcterms:W3CDTF">2017-11-06T16:50:47Z</dcterms:created>
  <dcterms:modified xsi:type="dcterms:W3CDTF">2017-11-13T20:54:18Z</dcterms:modified>
</cp:coreProperties>
</file>